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afik" sheetId="1" state="visible" r:id="rId1"/>
    <sheet name="Zmian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.0"/>
    <numFmt numFmtId="166" formatCode="+0.0;-0.0;0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color rgb="00FFFFFF"/>
    </font>
    <font>
      <name val="Arial"/>
      <b val="1"/>
    </font>
    <font>
      <name val="Arial"/>
    </font>
    <font>
      <name val="Arial"/>
      <color rgb="000000FF"/>
    </font>
    <font>
      <name val="Arial"/>
      <i val="1"/>
      <sz val="9"/>
    </font>
    <font>
      <name val="Arial"/>
      <b val="1"/>
      <sz val="14"/>
    </font>
    <font>
      <name val="Arial"/>
      <i val="1"/>
      <color rgb="000369A1"/>
      <sz val="9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7" fillId="0" borderId="0" pivotButton="0" quotePrefix="0" xfId="0"/>
    <xf numFmtId="0" fontId="3" fillId="0" borderId="0" pivotButton="0" quotePrefix="0" xfId="0"/>
    <xf numFmtId="164" fontId="5" fillId="3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5" fillId="3" borderId="1" pivotButton="0" quotePrefix="0" xfId="0"/>
    <xf numFmtId="0" fontId="5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8" fillId="0" borderId="0" pivotButton="0" quotePrefix="0" xfId="0"/>
    <xf numFmtId="0" fontId="1" fillId="0" borderId="0" pivotButton="0" quotePrefix="0" xfId="0"/>
    <xf numFmtId="0" fontId="3" fillId="0" borderId="1" pivotButton="0" quotePrefix="0" xfId="0"/>
    <xf numFmtId="0" fontId="4" fillId="0" borderId="1" pivotButton="0" quotePrefix="0" xfId="0"/>
    <xf numFmtId="167" fontId="5" fillId="3" borderId="1" pivotButton="0" quotePrefix="0" xfId="0"/>
    <xf numFmtId="165" fontId="4" fillId="0" borderId="1" pivotButton="0" quotePrefix="0" xfId="0"/>
    <xf numFmtId="0" fontId="0" fillId="0" borderId="1" pivotButton="0" quotePrefix="0" xfId="0"/>
    <xf numFmtId="165" fontId="5" fillId="3" borderId="1" pivotButton="0" quotePrefix="0" xfId="0"/>
    <xf numFmtId="164" fontId="5" fillId="3" borderId="0" pivotButton="0" quotePrefix="0" xfId="0"/>
    <xf numFmtId="166" fontId="4" fillId="0" borderId="1" applyAlignment="1" pivotButton="0" quotePrefix="0" xfId="0">
      <alignment horizontal="center" vertical="center"/>
    </xf>
    <xf numFmtId="167" fontId="5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EEF2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22"/>
  <sheetViews>
    <sheetView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4.4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4.4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4.4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  <col width="4.4" customWidth="1" min="32" max="32"/>
    <col width="4.4" customWidth="1" min="33" max="33"/>
    <col width="9" customWidth="1" min="34" max="34"/>
    <col width="14" customWidth="1" min="35" max="35"/>
  </cols>
  <sheetData>
    <row r="1">
      <c r="A1" s="1" t="inlineStr">
        <is>
          <t>Grafik pracy - sklep</t>
        </is>
      </c>
    </row>
    <row r="2">
      <c r="A2" s="2" t="inlineStr">
        <is>
          <t>Pierwszy dzień miesiąca:</t>
        </is>
      </c>
      <c r="C2" s="21" t="n">
        <v>46327</v>
      </c>
      <c r="H2" s="4" t="inlineStr">
        <is>
          <t>Jak wypełnić: pola z żółtym tłem to Twoje dane - data 1. dnia miesiąca, imiona, etat (h/mies.) i kody zmian z arkusza „Zmiany” (R, P, D, U, L4, W). Sumy i obsada liczą się same. Pierwszy wiersz to przykład - nadpisz go.</t>
        </is>
      </c>
    </row>
    <row r="4">
      <c r="A4" s="5" t="inlineStr">
        <is>
          <t>Pracownik</t>
        </is>
      </c>
      <c r="B4" s="5" t="inlineStr">
        <is>
          <t>Etat h/mies.</t>
        </is>
      </c>
      <c r="C4" s="6">
        <f>IF(MONTH($C$2+0)=MONTH($C$2),DAY($C$2+0),"")</f>
        <v/>
      </c>
      <c r="D4" s="6">
        <f>IF(MONTH($C$2+1)=MONTH($C$2),DAY($C$2+1),"")</f>
        <v/>
      </c>
      <c r="E4" s="6">
        <f>IF(MONTH($C$2+2)=MONTH($C$2),DAY($C$2+2),"")</f>
        <v/>
      </c>
      <c r="F4" s="6">
        <f>IF(MONTH($C$2+3)=MONTH($C$2),DAY($C$2+3),"")</f>
        <v/>
      </c>
      <c r="G4" s="6">
        <f>IF(MONTH($C$2+4)=MONTH($C$2),DAY($C$2+4),"")</f>
        <v/>
      </c>
      <c r="H4" s="6">
        <f>IF(MONTH($C$2+5)=MONTH($C$2),DAY($C$2+5),"")</f>
        <v/>
      </c>
      <c r="I4" s="6">
        <f>IF(MONTH($C$2+6)=MONTH($C$2),DAY($C$2+6),"")</f>
        <v/>
      </c>
      <c r="J4" s="6">
        <f>IF(MONTH($C$2+7)=MONTH($C$2),DAY($C$2+7),"")</f>
        <v/>
      </c>
      <c r="K4" s="6">
        <f>IF(MONTH($C$2+8)=MONTH($C$2),DAY($C$2+8),"")</f>
        <v/>
      </c>
      <c r="L4" s="6">
        <f>IF(MONTH($C$2+9)=MONTH($C$2),DAY($C$2+9),"")</f>
        <v/>
      </c>
      <c r="M4" s="6">
        <f>IF(MONTH($C$2+10)=MONTH($C$2),DAY($C$2+10),"")</f>
        <v/>
      </c>
      <c r="N4" s="6">
        <f>IF(MONTH($C$2+11)=MONTH($C$2),DAY($C$2+11),"")</f>
        <v/>
      </c>
      <c r="O4" s="6">
        <f>IF(MONTH($C$2+12)=MONTH($C$2),DAY($C$2+12),"")</f>
        <v/>
      </c>
      <c r="P4" s="6">
        <f>IF(MONTH($C$2+13)=MONTH($C$2),DAY($C$2+13),"")</f>
        <v/>
      </c>
      <c r="Q4" s="6">
        <f>IF(MONTH($C$2+14)=MONTH($C$2),DAY($C$2+14),"")</f>
        <v/>
      </c>
      <c r="R4" s="6">
        <f>IF(MONTH($C$2+15)=MONTH($C$2),DAY($C$2+15),"")</f>
        <v/>
      </c>
      <c r="S4" s="6">
        <f>IF(MONTH($C$2+16)=MONTH($C$2),DAY($C$2+16),"")</f>
        <v/>
      </c>
      <c r="T4" s="6">
        <f>IF(MONTH($C$2+17)=MONTH($C$2),DAY($C$2+17),"")</f>
        <v/>
      </c>
      <c r="U4" s="6">
        <f>IF(MONTH($C$2+18)=MONTH($C$2),DAY($C$2+18),"")</f>
        <v/>
      </c>
      <c r="V4" s="6">
        <f>IF(MONTH($C$2+19)=MONTH($C$2),DAY($C$2+19),"")</f>
        <v/>
      </c>
      <c r="W4" s="6">
        <f>IF(MONTH($C$2+20)=MONTH($C$2),DAY($C$2+20),"")</f>
        <v/>
      </c>
      <c r="X4" s="6">
        <f>IF(MONTH($C$2+21)=MONTH($C$2),DAY($C$2+21),"")</f>
        <v/>
      </c>
      <c r="Y4" s="6">
        <f>IF(MONTH($C$2+22)=MONTH($C$2),DAY($C$2+22),"")</f>
        <v/>
      </c>
      <c r="Z4" s="6">
        <f>IF(MONTH($C$2+23)=MONTH($C$2),DAY($C$2+23),"")</f>
        <v/>
      </c>
      <c r="AA4" s="6">
        <f>IF(MONTH($C$2+24)=MONTH($C$2),DAY($C$2+24),"")</f>
        <v/>
      </c>
      <c r="AB4" s="6">
        <f>IF(MONTH($C$2+25)=MONTH($C$2),DAY($C$2+25),"")</f>
        <v/>
      </c>
      <c r="AC4" s="6">
        <f>IF(MONTH($C$2+26)=MONTH($C$2),DAY($C$2+26),"")</f>
        <v/>
      </c>
      <c r="AD4" s="6">
        <f>IF(MONTH($C$2+27)=MONTH($C$2),DAY($C$2+27),"")</f>
        <v/>
      </c>
      <c r="AE4" s="6">
        <f>IF(MONTH($C$2+28)=MONTH($C$2),DAY($C$2+28),"")</f>
        <v/>
      </c>
      <c r="AF4" s="6">
        <f>IF(MONTH($C$2+29)=MONTH($C$2),DAY($C$2+29),"")</f>
        <v/>
      </c>
      <c r="AG4" s="6">
        <f>IF(MONTH($C$2+30)=MONTH($C$2),DAY($C$2+30),"")</f>
        <v/>
      </c>
      <c r="AH4" s="6" t="inlineStr">
        <is>
          <t>Suma h</t>
        </is>
      </c>
      <c r="AI4" s="6" t="inlineStr">
        <is>
          <t>Różnica vs etat</t>
        </is>
      </c>
    </row>
    <row r="5">
      <c r="A5" s="7" t="n"/>
      <c r="B5" s="7" t="n"/>
      <c r="C5" s="6">
        <f>IF(C4="","",CHOOSE(WEEKDAY($C$2+0,2),"pn","wt","śr","cz","pt","so","nd"))</f>
        <v/>
      </c>
      <c r="D5" s="6">
        <f>IF(D4="","",CHOOSE(WEEKDAY($C$2+1,2),"pn","wt","śr","cz","pt","so","nd"))</f>
        <v/>
      </c>
      <c r="E5" s="6">
        <f>IF(E4="","",CHOOSE(WEEKDAY($C$2+2,2),"pn","wt","śr","cz","pt","so","nd"))</f>
        <v/>
      </c>
      <c r="F5" s="6">
        <f>IF(F4="","",CHOOSE(WEEKDAY($C$2+3,2),"pn","wt","śr","cz","pt","so","nd"))</f>
        <v/>
      </c>
      <c r="G5" s="6">
        <f>IF(G4="","",CHOOSE(WEEKDAY($C$2+4,2),"pn","wt","śr","cz","pt","so","nd"))</f>
        <v/>
      </c>
      <c r="H5" s="6">
        <f>IF(H4="","",CHOOSE(WEEKDAY($C$2+5,2),"pn","wt","śr","cz","pt","so","nd"))</f>
        <v/>
      </c>
      <c r="I5" s="6">
        <f>IF(I4="","",CHOOSE(WEEKDAY($C$2+6,2),"pn","wt","śr","cz","pt","so","nd"))</f>
        <v/>
      </c>
      <c r="J5" s="6">
        <f>IF(J4="","",CHOOSE(WEEKDAY($C$2+7,2),"pn","wt","śr","cz","pt","so","nd"))</f>
        <v/>
      </c>
      <c r="K5" s="6">
        <f>IF(K4="","",CHOOSE(WEEKDAY($C$2+8,2),"pn","wt","śr","cz","pt","so","nd"))</f>
        <v/>
      </c>
      <c r="L5" s="6">
        <f>IF(L4="","",CHOOSE(WEEKDAY($C$2+9,2),"pn","wt","śr","cz","pt","so","nd"))</f>
        <v/>
      </c>
      <c r="M5" s="6">
        <f>IF(M4="","",CHOOSE(WEEKDAY($C$2+10,2),"pn","wt","śr","cz","pt","so","nd"))</f>
        <v/>
      </c>
      <c r="N5" s="6">
        <f>IF(N4="","",CHOOSE(WEEKDAY($C$2+11,2),"pn","wt","śr","cz","pt","so","nd"))</f>
        <v/>
      </c>
      <c r="O5" s="6">
        <f>IF(O4="","",CHOOSE(WEEKDAY($C$2+12,2),"pn","wt","śr","cz","pt","so","nd"))</f>
        <v/>
      </c>
      <c r="P5" s="6">
        <f>IF(P4="","",CHOOSE(WEEKDAY($C$2+13,2),"pn","wt","śr","cz","pt","so","nd"))</f>
        <v/>
      </c>
      <c r="Q5" s="6">
        <f>IF(Q4="","",CHOOSE(WEEKDAY($C$2+14,2),"pn","wt","śr","cz","pt","so","nd"))</f>
        <v/>
      </c>
      <c r="R5" s="6">
        <f>IF(R4="","",CHOOSE(WEEKDAY($C$2+15,2),"pn","wt","śr","cz","pt","so","nd"))</f>
        <v/>
      </c>
      <c r="S5" s="6">
        <f>IF(S4="","",CHOOSE(WEEKDAY($C$2+16,2),"pn","wt","śr","cz","pt","so","nd"))</f>
        <v/>
      </c>
      <c r="T5" s="6">
        <f>IF(T4="","",CHOOSE(WEEKDAY($C$2+17,2),"pn","wt","śr","cz","pt","so","nd"))</f>
        <v/>
      </c>
      <c r="U5" s="6">
        <f>IF(U4="","",CHOOSE(WEEKDAY($C$2+18,2),"pn","wt","śr","cz","pt","so","nd"))</f>
        <v/>
      </c>
      <c r="V5" s="6">
        <f>IF(V4="","",CHOOSE(WEEKDAY($C$2+19,2),"pn","wt","śr","cz","pt","so","nd"))</f>
        <v/>
      </c>
      <c r="W5" s="6">
        <f>IF(W4="","",CHOOSE(WEEKDAY($C$2+20,2),"pn","wt","śr","cz","pt","so","nd"))</f>
        <v/>
      </c>
      <c r="X5" s="6">
        <f>IF(X4="","",CHOOSE(WEEKDAY($C$2+21,2),"pn","wt","śr","cz","pt","so","nd"))</f>
        <v/>
      </c>
      <c r="Y5" s="6">
        <f>IF(Y4="","",CHOOSE(WEEKDAY($C$2+22,2),"pn","wt","śr","cz","pt","so","nd"))</f>
        <v/>
      </c>
      <c r="Z5" s="6">
        <f>IF(Z4="","",CHOOSE(WEEKDAY($C$2+23,2),"pn","wt","śr","cz","pt","so","nd"))</f>
        <v/>
      </c>
      <c r="AA5" s="6">
        <f>IF(AA4="","",CHOOSE(WEEKDAY($C$2+24,2),"pn","wt","śr","cz","pt","so","nd"))</f>
        <v/>
      </c>
      <c r="AB5" s="6">
        <f>IF(AB4="","",CHOOSE(WEEKDAY($C$2+25,2),"pn","wt","śr","cz","pt","so","nd"))</f>
        <v/>
      </c>
      <c r="AC5" s="6">
        <f>IF(AC4="","",CHOOSE(WEEKDAY($C$2+26,2),"pn","wt","śr","cz","pt","so","nd"))</f>
        <v/>
      </c>
      <c r="AD5" s="6">
        <f>IF(AD4="","",CHOOSE(WEEKDAY($C$2+27,2),"pn","wt","śr","cz","pt","so","nd"))</f>
        <v/>
      </c>
      <c r="AE5" s="6">
        <f>IF(AE4="","",CHOOSE(WEEKDAY($C$2+28,2),"pn","wt","śr","cz","pt","so","nd"))</f>
        <v/>
      </c>
      <c r="AF5" s="6">
        <f>IF(AF4="","",CHOOSE(WEEKDAY($C$2+29,2),"pn","wt","śr","cz","pt","so","nd"))</f>
        <v/>
      </c>
      <c r="AG5" s="6">
        <f>IF(AG4="","",CHOOSE(WEEKDAY($C$2+30,2),"pn","wt","śr","cz","pt","so","nd"))</f>
        <v/>
      </c>
      <c r="AH5" s="7" t="n"/>
      <c r="AI5" s="7" t="n"/>
    </row>
    <row r="6">
      <c r="A6" s="8" t="inlineStr">
        <is>
          <t>Anna (przykład)</t>
        </is>
      </c>
      <c r="B6" s="8" t="n">
        <v>168</v>
      </c>
      <c r="C6" s="9" t="inlineStr">
        <is>
          <t>W</t>
        </is>
      </c>
      <c r="D6" s="9" t="inlineStr">
        <is>
          <t>R</t>
        </is>
      </c>
      <c r="E6" s="9" t="inlineStr">
        <is>
          <t>R</t>
        </is>
      </c>
      <c r="F6" s="9" t="inlineStr">
        <is>
          <t>R</t>
        </is>
      </c>
      <c r="G6" s="9" t="inlineStr">
        <is>
          <t>P</t>
        </is>
      </c>
      <c r="H6" s="9" t="inlineStr">
        <is>
          <t>P</t>
        </is>
      </c>
      <c r="I6" s="9" t="inlineStr">
        <is>
          <t>W</t>
        </is>
      </c>
      <c r="J6" s="9" t="inlineStr">
        <is>
          <t>W</t>
        </is>
      </c>
      <c r="K6" s="9" t="inlineStr">
        <is>
          <t>R</t>
        </is>
      </c>
      <c r="L6" s="9" t="inlineStr">
        <is>
          <t>R</t>
        </is>
      </c>
      <c r="M6" s="9" t="inlineStr">
        <is>
          <t>R</t>
        </is>
      </c>
      <c r="N6" s="9" t="inlineStr">
        <is>
          <t>D</t>
        </is>
      </c>
      <c r="O6" s="9" t="inlineStr">
        <is>
          <t>W</t>
        </is>
      </c>
      <c r="P6" s="9" t="inlineStr">
        <is>
          <t>P</t>
        </is>
      </c>
      <c r="Q6" s="9" t="inlineStr">
        <is>
          <t>P</t>
        </is>
      </c>
      <c r="R6" s="9" t="inlineStr">
        <is>
          <t>P</t>
        </is>
      </c>
      <c r="S6" s="9" t="inlineStr">
        <is>
          <t>W</t>
        </is>
      </c>
      <c r="T6" s="9" t="inlineStr">
        <is>
          <t>R</t>
        </is>
      </c>
      <c r="U6" s="9" t="inlineStr">
        <is>
          <t>R</t>
        </is>
      </c>
      <c r="V6" s="9" t="inlineStr">
        <is>
          <t>R</t>
        </is>
      </c>
      <c r="W6" s="9" t="inlineStr">
        <is>
          <t>W</t>
        </is>
      </c>
      <c r="X6" s="9" t="inlineStr">
        <is>
          <t>W</t>
        </is>
      </c>
      <c r="Y6" s="9" t="inlineStr">
        <is>
          <t>W</t>
        </is>
      </c>
      <c r="Z6" s="9" t="inlineStr">
        <is>
          <t>P</t>
        </is>
      </c>
      <c r="AA6" s="9" t="inlineStr">
        <is>
          <t>P</t>
        </is>
      </c>
      <c r="AB6" s="9" t="inlineStr">
        <is>
          <t>P</t>
        </is>
      </c>
      <c r="AC6" s="9" t="inlineStr">
        <is>
          <t>W</t>
        </is>
      </c>
      <c r="AD6" s="9" t="inlineStr">
        <is>
          <t>R</t>
        </is>
      </c>
      <c r="AE6" s="9" t="inlineStr">
        <is>
          <t>R</t>
        </is>
      </c>
      <c r="AF6" s="9" t="inlineStr">
        <is>
          <t>R</t>
        </is>
      </c>
      <c r="AG6" s="9" t="n"/>
      <c r="AH6" s="10">
        <f>SUMPRODUCT(COUNTIF(C6:AG6,Zmiany!$A$4:$A$9),Zmiany!$E$4:$E$9)</f>
        <v/>
      </c>
      <c r="AI6" s="22">
        <f>IF(B6="","",AH6-B6)</f>
        <v/>
      </c>
    </row>
    <row r="7">
      <c r="A7" s="8" t="n"/>
      <c r="B7" s="8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10">
        <f>SUMPRODUCT(COUNTIF(C7:AG7,Zmiany!$A$4:$A$9),Zmiany!$E$4:$E$9)</f>
        <v/>
      </c>
      <c r="AI7" s="22">
        <f>IF(B7="","",AH7-B7)</f>
        <v/>
      </c>
    </row>
    <row r="8">
      <c r="A8" s="8" t="n"/>
      <c r="B8" s="8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10">
        <f>SUMPRODUCT(COUNTIF(C8:AG8,Zmiany!$A$4:$A$9),Zmiany!$E$4:$E$9)</f>
        <v/>
      </c>
      <c r="AI8" s="22">
        <f>IF(B8="","",AH8-B8)</f>
        <v/>
      </c>
    </row>
    <row r="9">
      <c r="A9" s="8" t="n"/>
      <c r="B9" s="8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10">
        <f>SUMPRODUCT(COUNTIF(C9:AG9,Zmiany!$A$4:$A$9),Zmiany!$E$4:$E$9)</f>
        <v/>
      </c>
      <c r="AI9" s="22">
        <f>IF(B9="","",AH9-B9)</f>
        <v/>
      </c>
    </row>
    <row r="10">
      <c r="A10" s="8" t="n"/>
      <c r="B10" s="8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10">
        <f>SUMPRODUCT(COUNTIF(C10:AG10,Zmiany!$A$4:$A$9),Zmiany!$E$4:$E$9)</f>
        <v/>
      </c>
      <c r="AI10" s="22">
        <f>IF(B10="","",AH10-B10)</f>
        <v/>
      </c>
    </row>
    <row r="11">
      <c r="A11" s="8" t="n"/>
      <c r="B11" s="8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10">
        <f>SUMPRODUCT(COUNTIF(C11:AG11,Zmiany!$A$4:$A$9),Zmiany!$E$4:$E$9)</f>
        <v/>
      </c>
      <c r="AI11" s="22">
        <f>IF(B11="","",AH11-B11)</f>
        <v/>
      </c>
    </row>
    <row r="12">
      <c r="A12" s="8" t="n"/>
      <c r="B12" s="8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10">
        <f>SUMPRODUCT(COUNTIF(C12:AG12,Zmiany!$A$4:$A$9),Zmiany!$E$4:$E$9)</f>
        <v/>
      </c>
      <c r="AI12" s="22">
        <f>IF(B12="","",AH12-B12)</f>
        <v/>
      </c>
    </row>
    <row r="13">
      <c r="A13" s="8" t="n"/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10">
        <f>SUMPRODUCT(COUNTIF(C13:AG13,Zmiany!$A$4:$A$9),Zmiany!$E$4:$E$9)</f>
        <v/>
      </c>
      <c r="AI13" s="22">
        <f>IF(B13="","",AH13-B13)</f>
        <v/>
      </c>
    </row>
    <row r="14">
      <c r="A14" s="8" t="n"/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10">
        <f>SUMPRODUCT(COUNTIF(C14:AG14,Zmiany!$A$4:$A$9),Zmiany!$E$4:$E$9)</f>
        <v/>
      </c>
      <c r="AI14" s="22">
        <f>IF(B14="","",AH14-B14)</f>
        <v/>
      </c>
    </row>
    <row r="15">
      <c r="A15" s="8" t="n"/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10">
        <f>SUMPRODUCT(COUNTIF(C15:AG15,Zmiany!$A$4:$A$9),Zmiany!$E$4:$E$9)</f>
        <v/>
      </c>
      <c r="AI15" s="22">
        <f>IF(B15="","",AH15-B15)</f>
        <v/>
      </c>
    </row>
    <row r="17">
      <c r="A17" s="2" t="inlineStr">
        <is>
          <t>Obsada: rano</t>
        </is>
      </c>
      <c r="C17" s="12">
        <f>IF(C$4="","",COUNTIF(C$6:C$15,"R"))</f>
        <v/>
      </c>
      <c r="D17" s="12">
        <f>IF(D$4="","",COUNTIF(D$6:D$15,"R"))</f>
        <v/>
      </c>
      <c r="E17" s="12">
        <f>IF(E$4="","",COUNTIF(E$6:E$15,"R"))</f>
        <v/>
      </c>
      <c r="F17" s="12">
        <f>IF(F$4="","",COUNTIF(F$6:F$15,"R"))</f>
        <v/>
      </c>
      <c r="G17" s="12">
        <f>IF(G$4="","",COUNTIF(G$6:G$15,"R"))</f>
        <v/>
      </c>
      <c r="H17" s="12">
        <f>IF(H$4="","",COUNTIF(H$6:H$15,"R"))</f>
        <v/>
      </c>
      <c r="I17" s="12">
        <f>IF(I$4="","",COUNTIF(I$6:I$15,"R"))</f>
        <v/>
      </c>
      <c r="J17" s="12">
        <f>IF(J$4="","",COUNTIF(J$6:J$15,"R"))</f>
        <v/>
      </c>
      <c r="K17" s="12">
        <f>IF(K$4="","",COUNTIF(K$6:K$15,"R"))</f>
        <v/>
      </c>
      <c r="L17" s="12">
        <f>IF(L$4="","",COUNTIF(L$6:L$15,"R"))</f>
        <v/>
      </c>
      <c r="M17" s="12">
        <f>IF(M$4="","",COUNTIF(M$6:M$15,"R"))</f>
        <v/>
      </c>
      <c r="N17" s="12">
        <f>IF(N$4="","",COUNTIF(N$6:N$15,"R"))</f>
        <v/>
      </c>
      <c r="O17" s="12">
        <f>IF(O$4="","",COUNTIF(O$6:O$15,"R"))</f>
        <v/>
      </c>
      <c r="P17" s="12">
        <f>IF(P$4="","",COUNTIF(P$6:P$15,"R"))</f>
        <v/>
      </c>
      <c r="Q17" s="12">
        <f>IF(Q$4="","",COUNTIF(Q$6:Q$15,"R"))</f>
        <v/>
      </c>
      <c r="R17" s="12">
        <f>IF(R$4="","",COUNTIF(R$6:R$15,"R"))</f>
        <v/>
      </c>
      <c r="S17" s="12">
        <f>IF(S$4="","",COUNTIF(S$6:S$15,"R"))</f>
        <v/>
      </c>
      <c r="T17" s="12">
        <f>IF(T$4="","",COUNTIF(T$6:T$15,"R"))</f>
        <v/>
      </c>
      <c r="U17" s="12">
        <f>IF(U$4="","",COUNTIF(U$6:U$15,"R"))</f>
        <v/>
      </c>
      <c r="V17" s="12">
        <f>IF(V$4="","",COUNTIF(V$6:V$15,"R"))</f>
        <v/>
      </c>
      <c r="W17" s="12">
        <f>IF(W$4="","",COUNTIF(W$6:W$15,"R"))</f>
        <v/>
      </c>
      <c r="X17" s="12">
        <f>IF(X$4="","",COUNTIF(X$6:X$15,"R"))</f>
        <v/>
      </c>
      <c r="Y17" s="12">
        <f>IF(Y$4="","",COUNTIF(Y$6:Y$15,"R"))</f>
        <v/>
      </c>
      <c r="Z17" s="12">
        <f>IF(Z$4="","",COUNTIF(Z$6:Z$15,"R"))</f>
        <v/>
      </c>
      <c r="AA17" s="12">
        <f>IF(AA$4="","",COUNTIF(AA$6:AA$15,"R"))</f>
        <v/>
      </c>
      <c r="AB17" s="12">
        <f>IF(AB$4="","",COUNTIF(AB$6:AB$15,"R"))</f>
        <v/>
      </c>
      <c r="AC17" s="12">
        <f>IF(AC$4="","",COUNTIF(AC$6:AC$15,"R"))</f>
        <v/>
      </c>
      <c r="AD17" s="12">
        <f>IF(AD$4="","",COUNTIF(AD$6:AD$15,"R"))</f>
        <v/>
      </c>
      <c r="AE17" s="12">
        <f>IF(AE$4="","",COUNTIF(AE$6:AE$15,"R"))</f>
        <v/>
      </c>
      <c r="AF17" s="12">
        <f>IF(AF$4="","",COUNTIF(AF$6:AF$15,"R"))</f>
        <v/>
      </c>
      <c r="AG17" s="12">
        <f>IF(AG$4="","",COUNTIF(AG$6:AG$15,"R"))</f>
        <v/>
      </c>
    </row>
    <row r="18">
      <c r="A18" s="2" t="inlineStr">
        <is>
          <t>Obsada: popołudnie</t>
        </is>
      </c>
      <c r="C18" s="12">
        <f>IF(C$4="","",COUNTIF(C$6:C$15,"P"))</f>
        <v/>
      </c>
      <c r="D18" s="12">
        <f>IF(D$4="","",COUNTIF(D$6:D$15,"P"))</f>
        <v/>
      </c>
      <c r="E18" s="12">
        <f>IF(E$4="","",COUNTIF(E$6:E$15,"P"))</f>
        <v/>
      </c>
      <c r="F18" s="12">
        <f>IF(F$4="","",COUNTIF(F$6:F$15,"P"))</f>
        <v/>
      </c>
      <c r="G18" s="12">
        <f>IF(G$4="","",COUNTIF(G$6:G$15,"P"))</f>
        <v/>
      </c>
      <c r="H18" s="12">
        <f>IF(H$4="","",COUNTIF(H$6:H$15,"P"))</f>
        <v/>
      </c>
      <c r="I18" s="12">
        <f>IF(I$4="","",COUNTIF(I$6:I$15,"P"))</f>
        <v/>
      </c>
      <c r="J18" s="12">
        <f>IF(J$4="","",COUNTIF(J$6:J$15,"P"))</f>
        <v/>
      </c>
      <c r="K18" s="12">
        <f>IF(K$4="","",COUNTIF(K$6:K$15,"P"))</f>
        <v/>
      </c>
      <c r="L18" s="12">
        <f>IF(L$4="","",COUNTIF(L$6:L$15,"P"))</f>
        <v/>
      </c>
      <c r="M18" s="12">
        <f>IF(M$4="","",COUNTIF(M$6:M$15,"P"))</f>
        <v/>
      </c>
      <c r="N18" s="12">
        <f>IF(N$4="","",COUNTIF(N$6:N$15,"P"))</f>
        <v/>
      </c>
      <c r="O18" s="12">
        <f>IF(O$4="","",COUNTIF(O$6:O$15,"P"))</f>
        <v/>
      </c>
      <c r="P18" s="12">
        <f>IF(P$4="","",COUNTIF(P$6:P$15,"P"))</f>
        <v/>
      </c>
      <c r="Q18" s="12">
        <f>IF(Q$4="","",COUNTIF(Q$6:Q$15,"P"))</f>
        <v/>
      </c>
      <c r="R18" s="12">
        <f>IF(R$4="","",COUNTIF(R$6:R$15,"P"))</f>
        <v/>
      </c>
      <c r="S18" s="12">
        <f>IF(S$4="","",COUNTIF(S$6:S$15,"P"))</f>
        <v/>
      </c>
      <c r="T18" s="12">
        <f>IF(T$4="","",COUNTIF(T$6:T$15,"P"))</f>
        <v/>
      </c>
      <c r="U18" s="12">
        <f>IF(U$4="","",COUNTIF(U$6:U$15,"P"))</f>
        <v/>
      </c>
      <c r="V18" s="12">
        <f>IF(V$4="","",COUNTIF(V$6:V$15,"P"))</f>
        <v/>
      </c>
      <c r="W18" s="12">
        <f>IF(W$4="","",COUNTIF(W$6:W$15,"P"))</f>
        <v/>
      </c>
      <c r="X18" s="12">
        <f>IF(X$4="","",COUNTIF(X$6:X$15,"P"))</f>
        <v/>
      </c>
      <c r="Y18" s="12">
        <f>IF(Y$4="","",COUNTIF(Y$6:Y$15,"P"))</f>
        <v/>
      </c>
      <c r="Z18" s="12">
        <f>IF(Z$4="","",COUNTIF(Z$6:Z$15,"P"))</f>
        <v/>
      </c>
      <c r="AA18" s="12">
        <f>IF(AA$4="","",COUNTIF(AA$6:AA$15,"P"))</f>
        <v/>
      </c>
      <c r="AB18" s="12">
        <f>IF(AB$4="","",COUNTIF(AB$6:AB$15,"P"))</f>
        <v/>
      </c>
      <c r="AC18" s="12">
        <f>IF(AC$4="","",COUNTIF(AC$6:AC$15,"P"))</f>
        <v/>
      </c>
      <c r="AD18" s="12">
        <f>IF(AD$4="","",COUNTIF(AD$6:AD$15,"P"))</f>
        <v/>
      </c>
      <c r="AE18" s="12">
        <f>IF(AE$4="","",COUNTIF(AE$6:AE$15,"P"))</f>
        <v/>
      </c>
      <c r="AF18" s="12">
        <f>IF(AF$4="","",COUNTIF(AF$6:AF$15,"P"))</f>
        <v/>
      </c>
      <c r="AG18" s="12">
        <f>IF(AG$4="","",COUNTIF(AG$6:AG$15,"P"))</f>
        <v/>
      </c>
    </row>
    <row r="19">
      <c r="A19" s="2" t="inlineStr">
        <is>
          <t>Obsada: długa</t>
        </is>
      </c>
      <c r="C19" s="12">
        <f>IF(C$4="","",COUNTIF(C$6:C$15,"D"))</f>
        <v/>
      </c>
      <c r="D19" s="12">
        <f>IF(D$4="","",COUNTIF(D$6:D$15,"D"))</f>
        <v/>
      </c>
      <c r="E19" s="12">
        <f>IF(E$4="","",COUNTIF(E$6:E$15,"D"))</f>
        <v/>
      </c>
      <c r="F19" s="12">
        <f>IF(F$4="","",COUNTIF(F$6:F$15,"D"))</f>
        <v/>
      </c>
      <c r="G19" s="12">
        <f>IF(G$4="","",COUNTIF(G$6:G$15,"D"))</f>
        <v/>
      </c>
      <c r="H19" s="12">
        <f>IF(H$4="","",COUNTIF(H$6:H$15,"D"))</f>
        <v/>
      </c>
      <c r="I19" s="12">
        <f>IF(I$4="","",COUNTIF(I$6:I$15,"D"))</f>
        <v/>
      </c>
      <c r="J19" s="12">
        <f>IF(J$4="","",COUNTIF(J$6:J$15,"D"))</f>
        <v/>
      </c>
      <c r="K19" s="12">
        <f>IF(K$4="","",COUNTIF(K$6:K$15,"D"))</f>
        <v/>
      </c>
      <c r="L19" s="12">
        <f>IF(L$4="","",COUNTIF(L$6:L$15,"D"))</f>
        <v/>
      </c>
      <c r="M19" s="12">
        <f>IF(M$4="","",COUNTIF(M$6:M$15,"D"))</f>
        <v/>
      </c>
      <c r="N19" s="12">
        <f>IF(N$4="","",COUNTIF(N$6:N$15,"D"))</f>
        <v/>
      </c>
      <c r="O19" s="12">
        <f>IF(O$4="","",COUNTIF(O$6:O$15,"D"))</f>
        <v/>
      </c>
      <c r="P19" s="12">
        <f>IF(P$4="","",COUNTIF(P$6:P$15,"D"))</f>
        <v/>
      </c>
      <c r="Q19" s="12">
        <f>IF(Q$4="","",COUNTIF(Q$6:Q$15,"D"))</f>
        <v/>
      </c>
      <c r="R19" s="12">
        <f>IF(R$4="","",COUNTIF(R$6:R$15,"D"))</f>
        <v/>
      </c>
      <c r="S19" s="12">
        <f>IF(S$4="","",COUNTIF(S$6:S$15,"D"))</f>
        <v/>
      </c>
      <c r="T19" s="12">
        <f>IF(T$4="","",COUNTIF(T$6:T$15,"D"))</f>
        <v/>
      </c>
      <c r="U19" s="12">
        <f>IF(U$4="","",COUNTIF(U$6:U$15,"D"))</f>
        <v/>
      </c>
      <c r="V19" s="12">
        <f>IF(V$4="","",COUNTIF(V$6:V$15,"D"))</f>
        <v/>
      </c>
      <c r="W19" s="12">
        <f>IF(W$4="","",COUNTIF(W$6:W$15,"D"))</f>
        <v/>
      </c>
      <c r="X19" s="12">
        <f>IF(X$4="","",COUNTIF(X$6:X$15,"D"))</f>
        <v/>
      </c>
      <c r="Y19" s="12">
        <f>IF(Y$4="","",COUNTIF(Y$6:Y$15,"D"))</f>
        <v/>
      </c>
      <c r="Z19" s="12">
        <f>IF(Z$4="","",COUNTIF(Z$6:Z$15,"D"))</f>
        <v/>
      </c>
      <c r="AA19" s="12">
        <f>IF(AA$4="","",COUNTIF(AA$6:AA$15,"D"))</f>
        <v/>
      </c>
      <c r="AB19" s="12">
        <f>IF(AB$4="","",COUNTIF(AB$6:AB$15,"D"))</f>
        <v/>
      </c>
      <c r="AC19" s="12">
        <f>IF(AC$4="","",COUNTIF(AC$6:AC$15,"D"))</f>
        <v/>
      </c>
      <c r="AD19" s="12">
        <f>IF(AD$4="","",COUNTIF(AD$6:AD$15,"D"))</f>
        <v/>
      </c>
      <c r="AE19" s="12">
        <f>IF(AE$4="","",COUNTIF(AE$6:AE$15,"D"))</f>
        <v/>
      </c>
      <c r="AF19" s="12">
        <f>IF(AF$4="","",COUNTIF(AF$6:AF$15,"D"))</f>
        <v/>
      </c>
      <c r="AG19" s="12">
        <f>IF(AG$4="","",COUNTIF(AG$6:AG$15,"D"))</f>
        <v/>
      </c>
    </row>
    <row r="21">
      <c r="A21" s="4" t="inlineStr">
        <is>
          <t>Pamiętaj: między zmianami min. 11 h odpoczynku (np. P do 22:00 i R od 6:00 następnego dnia to tylko 8 h - nie wolno), raz w tygodniu min. 35 h wolnego.</t>
        </is>
      </c>
    </row>
    <row r="22">
      <c r="A22" s="13" t="inlineStr">
        <is>
          <t>Wzór od Zaplecze.app - w aplikacji grafik układa się sam z dyspozycyjności załogi i pilnuje odpoczynku: https://zaplecze.app</t>
        </is>
      </c>
    </row>
  </sheetData>
  <conditionalFormatting sqref="C6:C15">
    <cfRule type="expression" priority="1" dxfId="0">
      <formula>WEEKDAY($C$2+0,2)&gt;5</formula>
    </cfRule>
  </conditionalFormatting>
  <conditionalFormatting sqref="D6:D15">
    <cfRule type="expression" priority="2" dxfId="0">
      <formula>WEEKDAY($C$2+1,2)&gt;5</formula>
    </cfRule>
  </conditionalFormatting>
  <conditionalFormatting sqref="E6:E15">
    <cfRule type="expression" priority="3" dxfId="0">
      <formula>WEEKDAY($C$2+2,2)&gt;5</formula>
    </cfRule>
  </conditionalFormatting>
  <conditionalFormatting sqref="F6:F15">
    <cfRule type="expression" priority="4" dxfId="0">
      <formula>WEEKDAY($C$2+3,2)&gt;5</formula>
    </cfRule>
  </conditionalFormatting>
  <conditionalFormatting sqref="G6:G15">
    <cfRule type="expression" priority="5" dxfId="0">
      <formula>WEEKDAY($C$2+4,2)&gt;5</formula>
    </cfRule>
  </conditionalFormatting>
  <conditionalFormatting sqref="H6:H15">
    <cfRule type="expression" priority="6" dxfId="0">
      <formula>WEEKDAY($C$2+5,2)&gt;5</formula>
    </cfRule>
  </conditionalFormatting>
  <conditionalFormatting sqref="I6:I15">
    <cfRule type="expression" priority="7" dxfId="0">
      <formula>WEEKDAY($C$2+6,2)&gt;5</formula>
    </cfRule>
  </conditionalFormatting>
  <conditionalFormatting sqref="J6:J15">
    <cfRule type="expression" priority="8" dxfId="0">
      <formula>WEEKDAY($C$2+7,2)&gt;5</formula>
    </cfRule>
  </conditionalFormatting>
  <conditionalFormatting sqref="K6:K15">
    <cfRule type="expression" priority="9" dxfId="0">
      <formula>WEEKDAY($C$2+8,2)&gt;5</formula>
    </cfRule>
  </conditionalFormatting>
  <conditionalFormatting sqref="L6:L15">
    <cfRule type="expression" priority="10" dxfId="0">
      <formula>WEEKDAY($C$2+9,2)&gt;5</formula>
    </cfRule>
  </conditionalFormatting>
  <conditionalFormatting sqref="M6:M15">
    <cfRule type="expression" priority="11" dxfId="0">
      <formula>WEEKDAY($C$2+10,2)&gt;5</formula>
    </cfRule>
  </conditionalFormatting>
  <conditionalFormatting sqref="N6:N15">
    <cfRule type="expression" priority="12" dxfId="0">
      <formula>WEEKDAY($C$2+11,2)&gt;5</formula>
    </cfRule>
  </conditionalFormatting>
  <conditionalFormatting sqref="O6:O15">
    <cfRule type="expression" priority="13" dxfId="0">
      <formula>WEEKDAY($C$2+12,2)&gt;5</formula>
    </cfRule>
  </conditionalFormatting>
  <conditionalFormatting sqref="P6:P15">
    <cfRule type="expression" priority="14" dxfId="0">
      <formula>WEEKDAY($C$2+13,2)&gt;5</formula>
    </cfRule>
  </conditionalFormatting>
  <conditionalFormatting sqref="Q6:Q15">
    <cfRule type="expression" priority="15" dxfId="0">
      <formula>WEEKDAY($C$2+14,2)&gt;5</formula>
    </cfRule>
  </conditionalFormatting>
  <conditionalFormatting sqref="R6:R15">
    <cfRule type="expression" priority="16" dxfId="0">
      <formula>WEEKDAY($C$2+15,2)&gt;5</formula>
    </cfRule>
  </conditionalFormatting>
  <conditionalFormatting sqref="S6:S15">
    <cfRule type="expression" priority="17" dxfId="0">
      <formula>WEEKDAY($C$2+16,2)&gt;5</formula>
    </cfRule>
  </conditionalFormatting>
  <conditionalFormatting sqref="T6:T15">
    <cfRule type="expression" priority="18" dxfId="0">
      <formula>WEEKDAY($C$2+17,2)&gt;5</formula>
    </cfRule>
  </conditionalFormatting>
  <conditionalFormatting sqref="U6:U15">
    <cfRule type="expression" priority="19" dxfId="0">
      <formula>WEEKDAY($C$2+18,2)&gt;5</formula>
    </cfRule>
  </conditionalFormatting>
  <conditionalFormatting sqref="V6:V15">
    <cfRule type="expression" priority="20" dxfId="0">
      <formula>WEEKDAY($C$2+19,2)&gt;5</formula>
    </cfRule>
  </conditionalFormatting>
  <conditionalFormatting sqref="W6:W15">
    <cfRule type="expression" priority="21" dxfId="0">
      <formula>WEEKDAY($C$2+20,2)&gt;5</formula>
    </cfRule>
  </conditionalFormatting>
  <conditionalFormatting sqref="X6:X15">
    <cfRule type="expression" priority="22" dxfId="0">
      <formula>WEEKDAY($C$2+21,2)&gt;5</formula>
    </cfRule>
  </conditionalFormatting>
  <conditionalFormatting sqref="Y6:Y15">
    <cfRule type="expression" priority="23" dxfId="0">
      <formula>WEEKDAY($C$2+22,2)&gt;5</formula>
    </cfRule>
  </conditionalFormatting>
  <conditionalFormatting sqref="Z6:Z15">
    <cfRule type="expression" priority="24" dxfId="0">
      <formula>WEEKDAY($C$2+23,2)&gt;5</formula>
    </cfRule>
  </conditionalFormatting>
  <conditionalFormatting sqref="AA6:AA15">
    <cfRule type="expression" priority="25" dxfId="0">
      <formula>WEEKDAY($C$2+24,2)&gt;5</formula>
    </cfRule>
  </conditionalFormatting>
  <conditionalFormatting sqref="AB6:AB15">
    <cfRule type="expression" priority="26" dxfId="0">
      <formula>WEEKDAY($C$2+25,2)&gt;5</formula>
    </cfRule>
  </conditionalFormatting>
  <conditionalFormatting sqref="AC6:AC15">
    <cfRule type="expression" priority="27" dxfId="0">
      <formula>WEEKDAY($C$2+26,2)&gt;5</formula>
    </cfRule>
  </conditionalFormatting>
  <conditionalFormatting sqref="AD6:AD15">
    <cfRule type="expression" priority="28" dxfId="0">
      <formula>WEEKDAY($C$2+27,2)&gt;5</formula>
    </cfRule>
  </conditionalFormatting>
  <conditionalFormatting sqref="AE6:AE15">
    <cfRule type="expression" priority="29" dxfId="0">
      <formula>WEEKDAY($C$2+28,2)&gt;5</formula>
    </cfRule>
  </conditionalFormatting>
  <conditionalFormatting sqref="AF6:AF15">
    <cfRule type="expression" priority="30" dxfId="0">
      <formula>WEEKDAY($C$2+29,2)&gt;5</formula>
    </cfRule>
  </conditionalFormatting>
  <conditionalFormatting sqref="AG6:AG15">
    <cfRule type="expression" priority="31" dxfId="0">
      <formula>WEEKDAY($C$2+30,2)&gt;5</formula>
    </cfRule>
  </conditionalFormatting>
  <dataValidations count="1">
    <dataValidation sqref="C6:AG6 C7:AG7 C8:AG8 C9:AG9 C10:AG10 C11:AG11 C12:AG12 C13:AG13 C14:AG14 C15:AG15" showDropDown="0" showInputMessage="0" showErrorMessage="1" allowBlank="1" errorTitle="Nieznany kod" error="Użyj kodu z arkusza „Zmiany” (R, P, D, U, L4, W)." type="list">
      <formula1>=Zmiany!$A$4:$A$9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0" customWidth="1" min="3" max="3"/>
    <col width="10" customWidth="1" min="4" max="4"/>
    <col width="10" customWidth="1" min="5" max="5"/>
  </cols>
  <sheetData>
    <row r="1">
      <c r="A1" s="14" t="inlineStr">
        <is>
          <t>Rodzaje zmian - zmień godziny pod swój sklep (pola z żółtym tłem)</t>
        </is>
      </c>
    </row>
    <row r="3">
      <c r="A3" s="6" t="inlineStr">
        <is>
          <t>Kod</t>
        </is>
      </c>
      <c r="B3" s="6" t="inlineStr">
        <is>
          <t>Nazwa</t>
        </is>
      </c>
      <c r="C3" s="6" t="inlineStr">
        <is>
          <t>Od</t>
        </is>
      </c>
      <c r="D3" s="6" t="inlineStr">
        <is>
          <t>Do</t>
        </is>
      </c>
      <c r="E3" s="6" t="inlineStr">
        <is>
          <t>Godziny</t>
        </is>
      </c>
    </row>
    <row r="4">
      <c r="A4" s="15" t="inlineStr">
        <is>
          <t>R</t>
        </is>
      </c>
      <c r="B4" s="16" t="inlineStr">
        <is>
          <t>Rano</t>
        </is>
      </c>
      <c r="C4" s="23" t="n">
        <v>0.25</v>
      </c>
      <c r="D4" s="23" t="n">
        <v>0.5833333333333334</v>
      </c>
      <c r="E4" s="18">
        <f>MOD(D4-C4,1)*24</f>
        <v/>
      </c>
    </row>
    <row r="5">
      <c r="A5" s="15" t="inlineStr">
        <is>
          <t>P</t>
        </is>
      </c>
      <c r="B5" s="16" t="inlineStr">
        <is>
          <t>Popołudnie</t>
        </is>
      </c>
      <c r="C5" s="23" t="n">
        <v>0.5833333333333334</v>
      </c>
      <c r="D5" s="23" t="n">
        <v>0.9166666666666666</v>
      </c>
      <c r="E5" s="18">
        <f>MOD(D5-C5,1)*24</f>
        <v/>
      </c>
    </row>
    <row r="6">
      <c r="A6" s="15" t="inlineStr">
        <is>
          <t>D</t>
        </is>
      </c>
      <c r="B6" s="16" t="inlineStr">
        <is>
          <t>Długa</t>
        </is>
      </c>
      <c r="C6" s="23" t="n">
        <v>0.3333333333333333</v>
      </c>
      <c r="D6" s="23" t="n">
        <v>0.8333333333333334</v>
      </c>
      <c r="E6" s="18">
        <f>MOD(D6-C6,1)*24</f>
        <v/>
      </c>
    </row>
    <row r="7">
      <c r="A7" s="15" t="inlineStr">
        <is>
          <t>U</t>
        </is>
      </c>
      <c r="B7" s="16" t="inlineStr">
        <is>
          <t>Urlop (8 h)</t>
        </is>
      </c>
      <c r="C7" s="19" t="n"/>
      <c r="D7" s="19" t="n"/>
      <c r="E7" s="20" t="n">
        <v>8</v>
      </c>
    </row>
    <row r="8">
      <c r="A8" s="15" t="inlineStr">
        <is>
          <t>L4</t>
        </is>
      </c>
      <c r="B8" s="16" t="inlineStr">
        <is>
          <t>Zwolnienie lekarskie</t>
        </is>
      </c>
      <c r="C8" s="19" t="n"/>
      <c r="D8" s="19" t="n"/>
      <c r="E8" s="20" t="n">
        <v>0</v>
      </c>
    </row>
    <row r="9">
      <c r="A9" s="15" t="inlineStr">
        <is>
          <t>W</t>
        </is>
      </c>
      <c r="B9" s="16" t="inlineStr">
        <is>
          <t>Wolne</t>
        </is>
      </c>
      <c r="C9" s="19" t="n"/>
      <c r="D9" s="19" t="n"/>
      <c r="E9" s="20" t="n">
        <v>0</v>
      </c>
    </row>
    <row r="11">
      <c r="A11" s="4" t="inlineStr">
        <is>
          <t>Godziny liczą się same z „Od” i „Do” (także zmiana przez północ). Urlop: 8 h na dzień przy pełnym etacie. L4 i wolne: 0 h pracy.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Zaplecze.app</dc:creator>
  <dc:title>Wzór grafiku pracy w sklepie</dc:title>
  <dcterms:created xsi:type="dcterms:W3CDTF">2026-10-02T09:42:57Z</dcterms:created>
  <dcterms:modified xsi:type="dcterms:W3CDTF">2026-10-02T09:43:21Z</dcterms:modified>
</cp:coreProperties>
</file>